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 activeTab="1"/>
  </bookViews>
  <sheets>
    <sheet name="Общее" sheetId="2" r:id="rId1"/>
    <sheet name="Рейтинг 4 этапа" sheetId="1" r:id="rId2"/>
    <sheet name="Рейтинг за 3 этапа" sheetId="3" r:id="rId3"/>
    <sheet name="Очки за место" sheetId="4" r:id="rId4"/>
  </sheets>
  <calcPr calcId="145621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8" i="1"/>
  <c r="H38" i="1"/>
  <c r="H39" i="1"/>
  <c r="H40" i="1"/>
  <c r="H41" i="1"/>
  <c r="H42" i="1"/>
  <c r="H43" i="1"/>
  <c r="H44" i="1"/>
  <c r="H45" i="1"/>
  <c r="H46" i="1"/>
  <c r="H37" i="1"/>
  <c r="G38" i="1"/>
  <c r="G39" i="1"/>
  <c r="G40" i="1"/>
  <c r="G41" i="1"/>
  <c r="G42" i="1"/>
  <c r="G43" i="1"/>
  <c r="G44" i="1"/>
  <c r="G45" i="1"/>
  <c r="G46" i="1"/>
  <c r="G37" i="1"/>
  <c r="C32" i="1"/>
  <c r="C3" i="1"/>
  <c r="C31" i="1"/>
  <c r="C33" i="1" s="1"/>
  <c r="C2" i="1"/>
  <c r="C4" i="1" s="1"/>
  <c r="H21" i="2"/>
  <c r="H20" i="2"/>
  <c r="B22" i="2"/>
  <c r="H18" i="2"/>
  <c r="L17" i="2"/>
</calcChain>
</file>

<file path=xl/sharedStrings.xml><?xml version="1.0" encoding="utf-8"?>
<sst xmlns="http://schemas.openxmlformats.org/spreadsheetml/2006/main" count="145" uniqueCount="127">
  <si>
    <t>Место</t>
  </si>
  <si>
    <t>Баллы</t>
  </si>
  <si>
    <t>М</t>
  </si>
  <si>
    <t>Ж</t>
  </si>
  <si>
    <t>Сила гонки</t>
  </si>
  <si>
    <t>Мужчины</t>
  </si>
  <si>
    <t>9 Мохов Антон 127</t>
  </si>
  <si>
    <t>10 Чернов Григорий 120</t>
  </si>
  <si>
    <t>11 Ефремов Андрей 112</t>
  </si>
  <si>
    <t>12 Меркушев Артем 110</t>
  </si>
  <si>
    <t>13 Светлаков Евгений 107</t>
  </si>
  <si>
    <t>14 Габсалямов Фарит 91</t>
  </si>
  <si>
    <t>15 Михайлов Виктор 82</t>
  </si>
  <si>
    <t>16 Дубинчук Евгений 81</t>
  </si>
  <si>
    <t>17 Урванцев Николай 76</t>
  </si>
  <si>
    <t>18 Кознов Антон 73</t>
  </si>
  <si>
    <t>19 Самсон Александр 70</t>
  </si>
  <si>
    <t>20 Кубликов Никита 63</t>
  </si>
  <si>
    <t>21 Ахметов Фарид 60</t>
  </si>
  <si>
    <t>22 Ванеев Даниил 58</t>
  </si>
  <si>
    <t>23 Туранов Владимир 57</t>
  </si>
  <si>
    <t>24 Гонюшев Станислав 54</t>
  </si>
  <si>
    <t>25 Камалутдинов Ильдар 49</t>
  </si>
  <si>
    <t>26 Шаймарданов Эльмир 45</t>
  </si>
  <si>
    <t xml:space="preserve">Комиссаров Денис </t>
  </si>
  <si>
    <t xml:space="preserve"> Зиновьев Константин</t>
  </si>
  <si>
    <t xml:space="preserve"> Любимов Николай </t>
  </si>
  <si>
    <t xml:space="preserve"> Гибадуллин Ильназ </t>
  </si>
  <si>
    <t xml:space="preserve"> Архипов Андрей</t>
  </si>
  <si>
    <t xml:space="preserve">Иванкин Антон </t>
  </si>
  <si>
    <t xml:space="preserve">Петров Максим </t>
  </si>
  <si>
    <t>Рейтинг</t>
  </si>
  <si>
    <t xml:space="preserve">Туманцев Сергей </t>
  </si>
  <si>
    <t>Женщины</t>
  </si>
  <si>
    <t>Светлакова Юлия 138</t>
  </si>
  <si>
    <t>2 Зарипова Лера 103</t>
  </si>
  <si>
    <t>3 Иванова Алина 62</t>
  </si>
  <si>
    <t>4 Михеева Людмила 57</t>
  </si>
  <si>
    <t>5 Троицкая Мария 54</t>
  </si>
  <si>
    <t>6 Гордеева Дарья 48</t>
  </si>
  <si>
    <t>7 Яруллина Арина 42</t>
  </si>
  <si>
    <t>8 Борисова Наталья 40</t>
  </si>
  <si>
    <t>номер</t>
  </si>
  <si>
    <t>место</t>
  </si>
  <si>
    <t>1 Зиновьев Константин 1988 Волжск 2 1:08:20 0 100 158 10 168</t>
  </si>
  <si>
    <t>2 Комиссаров Денис 1987 Чебоксары 380 1:08:30 0 87 137 10 147</t>
  </si>
  <si>
    <t>3 Гибадуллин Ильназ 1997 Зеленодолск 6 1:12:05 0 77 121 10 131</t>
  </si>
  <si>
    <t>4 Чернов Григорий 1983 Чебоксары 388 1:13:04 0 70 110 10 120</t>
  </si>
  <si>
    <t>5 Ефремов Андрей 1991 Чебоксары 379 1:14:12 0 65 102 10 112</t>
  </si>
  <si>
    <t>6 Архипов Андрей 1980 Чебоксары 399 1:14:13 0 60 95 10 105</t>
  </si>
  <si>
    <t>7 Любимов Николай* 1979 Чебоксары 7 1:15:08 0 55 87 10 97</t>
  </si>
  <si>
    <t>8 Иванкин Антон 1983 Чебоксары 11 1:17:53 0 50 79 10 89</t>
  </si>
  <si>
    <t>9 Дубинчук Евгений 1987 Йошкар Ола 4 1:20:26 0 45 71 10 81</t>
  </si>
  <si>
    <t>10 Туманцев Сергей 1986 Чебоксары 372 1:22:15 0 40 63 10 73</t>
  </si>
  <si>
    <t>11 Петров Максим 1991 Чебоксары 12 1:22:37 0 36 57 10 67</t>
  </si>
  <si>
    <t>12 Ахметов Фарид 1980 Казань 396 1:26:51 0 32 50 10 60</t>
  </si>
  <si>
    <t>13 Гонюшев Станислав Казань 8 1:29:57 0 28 44 10 54</t>
  </si>
  <si>
    <t>14 Камалутдинов Ильдар 1985 Казань 9 1:31:49 1 25 39 11 51</t>
  </si>
  <si>
    <t>15 Шаймарданов Эльмир 1987 Казань 387 1:33:56 2 22 35 12 49</t>
  </si>
  <si>
    <t xml:space="preserve">16 Светлаков Евгений 1982 Йошкар Ола 3 1:44:00 3 20 32 13 </t>
  </si>
  <si>
    <t>1 Светлакова Юлия 1990 Йошкар Ола 40 0:50:40 0 50 79 10 89</t>
  </si>
  <si>
    <t>2 Зарипова Лера 1986 Казань 41 0:54:30 0 40 63 10 73</t>
  </si>
  <si>
    <t>3 Иванова Алина 1986 Казань 386 0:55:52 0 33 52 10 62</t>
  </si>
  <si>
    <t>4 Троицкая Мария 1986 Казань 44 1:02:09 0 28 44 10 54</t>
  </si>
  <si>
    <t>5 Гордеева Дарья 2001 Зеленодольск 49 1:06:27 0 24 38 10 48</t>
  </si>
  <si>
    <t>6 Яруллина Арина 2001 Зеленодольск 46 1:09:37 0 20 32 10 42</t>
  </si>
  <si>
    <t>1 Зиновьев Константин 31 1:09:51 168 100 182 349</t>
  </si>
  <si>
    <t>2 Комиссаров Денис 3 1:11:46 147 87 158 305</t>
  </si>
  <si>
    <t>3 Гибадуллин Ильназ 5 1:16:45 131 77 140 271</t>
  </si>
  <si>
    <t>4 Архипов Андрей 2 1:20:41 105 70 127 232</t>
  </si>
  <si>
    <t>5 Любимов Николай 29 1:21:08 97 65 118 215</t>
  </si>
  <si>
    <t>6 Иванкин Антон 79 1:22:47 89 60 109 198</t>
  </si>
  <si>
    <t>7 Петров Максим 1 1:24:20 67 55 100 167</t>
  </si>
  <si>
    <t>8 Габсалямов Фарит 50 1:34:30 0 50 91 91</t>
  </si>
  <si>
    <t>9 Михайлов Виктор 36 1:35:13 0 45 82 82</t>
  </si>
  <si>
    <t>10 Кознов Антон 98 1:36:54 0 40 73 73</t>
  </si>
  <si>
    <t>11 Светлаков Евгений 27 1:38:58 42 36 66 107</t>
  </si>
  <si>
    <t>12 Ванеев Даниил 38 1:41:56 0 32 58 5</t>
  </si>
  <si>
    <t>1 Светлакова Юлия 21 1:04:54 89 50 50 138</t>
  </si>
  <si>
    <t>2 Борисова Наталья 89 1:14:18 0 40 40 40</t>
  </si>
  <si>
    <t>3 Михеева Людмила 97 2:00:32 0 33 33 33</t>
  </si>
  <si>
    <t>Сумма рейтинга 0</t>
  </si>
  <si>
    <t>Сумма рейтингов участников гонки 0</t>
  </si>
  <si>
    <t>К.т "сила гонки" 0,500000</t>
  </si>
  <si>
    <t>Рейтинг гонки 105 Предв 105</t>
  </si>
  <si>
    <t>Сумма рейтинга 224</t>
  </si>
  <si>
    <t>Сумма рейтингов участников гонки 89</t>
  </si>
  <si>
    <t>К.т "сила гонки" 0,503266</t>
  </si>
  <si>
    <t xml:space="preserve"> Рейтинг гонки 66 Предв 110</t>
  </si>
  <si>
    <t xml:space="preserve"> Рейтинг гонки 105 Предв 105</t>
  </si>
  <si>
    <t>Сумма рейтинга 1353</t>
  </si>
  <si>
    <t>Сумма рейтингов участников гонки 844</t>
  </si>
  <si>
    <t>К.т "сила гонки" 0,654473</t>
  </si>
  <si>
    <t xml:space="preserve"> Рейтинг гонки 110 Предв 110</t>
  </si>
  <si>
    <t>1 Мохов Антон 1992 Йошкар-Ола 78 1:13:00 0 100 127 127</t>
  </si>
  <si>
    <t>2 Меркушев Артем 1989 Киров 10 1:13:47 0 87 110 110</t>
  </si>
  <si>
    <t>3 Комиссаров Денис 1987 Чебоксары 18 1:17:04 305 77 98 403</t>
  </si>
  <si>
    <t>4 Любимов Николай 1979 Чебоксары 22 1:19:22 215 70 89 304</t>
  </si>
  <si>
    <t>5 Туманцев Сергей 1986 Чебоксары 23 1:28:49 73 65 82 155</t>
  </si>
  <si>
    <t>6 Урванцев Николай 1982 Киров 9 1:31:13 0 60 76 76</t>
  </si>
  <si>
    <t>7 Самсон Александр 1983 Киров 34 1:35:15 0 55 70 70</t>
  </si>
  <si>
    <t>8 Кубликов Никита 1991 Киров 19 1:45:19 0 50 63 63</t>
  </si>
  <si>
    <t>9 Туранов Владимир 1997 Казань 4 1:46:53 0 45 57 57</t>
  </si>
  <si>
    <t>Сумма рейтинга 2744</t>
  </si>
  <si>
    <t>Сумма рейтингов участников гонки 593</t>
  </si>
  <si>
    <t>К.т "сила гонки" 0,279269</t>
  </si>
  <si>
    <t xml:space="preserve"> Рейтинг гонки 99 Предв 110</t>
  </si>
  <si>
    <t>1 Зарипова Лера 1986 Казань 8 1:24:28 73 50 30 103</t>
  </si>
  <si>
    <t>2 Михеева Людмила 1983 Йошкар-Ола 33 1:44:12 33 40 24 57</t>
  </si>
  <si>
    <t>Сумма рейтинга 346</t>
  </si>
  <si>
    <t>Сумма рейтингов участников гонки 106</t>
  </si>
  <si>
    <t>К.т "сила гонки" 0,350879</t>
  </si>
  <si>
    <t xml:space="preserve"> Рейтинг гонки 44 Предв 110</t>
  </si>
  <si>
    <t>сумма рейтинга</t>
  </si>
  <si>
    <t>сумма рейтингов участников гонки</t>
  </si>
  <si>
    <t>Для экспертов</t>
  </si>
  <si>
    <t>к.т. Сила гонки</t>
  </si>
  <si>
    <t>рейтинг гонки</t>
  </si>
  <si>
    <t>предвар</t>
  </si>
  <si>
    <t>Ф.И.О.</t>
  </si>
  <si>
    <t>время</t>
  </si>
  <si>
    <t>текущ. Рейтинг</t>
  </si>
  <si>
    <t>очки за место</t>
  </si>
  <si>
    <t>итог рейтинг</t>
  </si>
  <si>
    <t>Для женщин</t>
  </si>
  <si>
    <t>предв</t>
  </si>
  <si>
    <t>итог за гонку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</si>
</sst>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323D4F"/>
      <name val="Trebuchet MS"/>
      <family val="2"/>
      <charset val="204"/>
    </font>
    <font>
      <b/>
      <sz val="12"/>
      <color rgb="FF323D4F"/>
      <name val="Trebuchet MS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6" xfId="0" applyFont="1" applyBorder="1"/>
    <xf numFmtId="0" fontId="2" fillId="0" borderId="9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4" borderId="0" xfId="0" applyFill="1"/>
    <xf numFmtId="0" fontId="5" fillId="5" borderId="0" xfId="0" applyFont="1" applyFill="1"/>
    <xf numFmtId="0" fontId="6" fillId="6" borderId="0" xfId="0" applyFont="1" applyFill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/>
    <xf numFmtId="0" fontId="5" fillId="0" borderId="11" xfId="0" applyFont="1" applyBorder="1" applyAlignment="1">
      <alignment horizontal="center"/>
    </xf>
    <xf numFmtId="0" fontId="0" fillId="0" borderId="11" xfId="0" applyBorder="1"/>
    <xf numFmtId="0" fontId="5" fillId="5" borderId="10" xfId="0" applyFont="1" applyFill="1" applyBorder="1" applyAlignment="1">
      <alignment horizontal="center" wrapText="1"/>
    </xf>
    <xf numFmtId="0" fontId="6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 vertical="center"/>
    </xf>
    <xf numFmtId="0" fontId="5" fillId="7" borderId="10" xfId="0" applyFont="1" applyFill="1" applyBorder="1" applyAlignment="1">
      <alignment horizontal="center" wrapText="1"/>
    </xf>
    <xf numFmtId="0" fontId="5" fillId="5" borderId="0" xfId="0" applyFont="1" applyFill="1" applyAlignment="1">
      <alignment horizontal="center"/>
    </xf>
    <xf numFmtId="0" fontId="5" fillId="0" borderId="1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D1" workbookViewId="0">
      <selection activeCell="H34" sqref="H34"/>
    </sheetView>
  </sheetViews>
  <sheetFormatPr defaultRowHeight="15" x14ac:dyDescent="0.25"/>
  <cols>
    <col min="1" max="1" width="58.7109375" customWidth="1"/>
  </cols>
  <sheetData>
    <row r="1" spans="1:17" x14ac:dyDescent="0.25">
      <c r="A1" s="25" t="s">
        <v>81</v>
      </c>
      <c r="B1" s="25"/>
      <c r="D1" s="25" t="s">
        <v>90</v>
      </c>
      <c r="E1" s="25"/>
      <c r="F1" s="25"/>
      <c r="G1" s="25"/>
      <c r="H1" s="25"/>
      <c r="I1" s="25"/>
      <c r="K1" s="25" t="s">
        <v>103</v>
      </c>
      <c r="L1" s="25"/>
      <c r="M1" s="25"/>
      <c r="N1" s="25"/>
      <c r="O1" s="25"/>
      <c r="P1" s="25"/>
      <c r="Q1" s="25"/>
    </row>
    <row r="2" spans="1:17" x14ac:dyDescent="0.25">
      <c r="A2" s="25" t="s">
        <v>82</v>
      </c>
      <c r="B2" s="25"/>
      <c r="D2" s="25" t="s">
        <v>91</v>
      </c>
      <c r="E2" s="25"/>
      <c r="F2" s="25"/>
      <c r="G2" s="25"/>
      <c r="H2" s="25"/>
      <c r="I2" s="25"/>
      <c r="K2" s="25" t="s">
        <v>104</v>
      </c>
      <c r="L2" s="25"/>
      <c r="M2" s="25"/>
      <c r="N2" s="25"/>
      <c r="O2" s="25"/>
      <c r="P2" s="25"/>
      <c r="Q2" s="25"/>
    </row>
    <row r="3" spans="1:17" x14ac:dyDescent="0.25">
      <c r="A3" s="25" t="s">
        <v>83</v>
      </c>
      <c r="B3" s="25"/>
      <c r="D3" s="25" t="s">
        <v>92</v>
      </c>
      <c r="E3" s="25"/>
      <c r="F3" s="25"/>
      <c r="G3" s="25"/>
      <c r="H3" s="25"/>
      <c r="I3" s="25"/>
      <c r="K3" s="25" t="s">
        <v>105</v>
      </c>
      <c r="L3" s="25"/>
      <c r="M3" s="25"/>
      <c r="N3" s="25"/>
      <c r="O3" s="25"/>
      <c r="P3" s="25"/>
      <c r="Q3" s="25"/>
    </row>
    <row r="4" spans="1:17" x14ac:dyDescent="0.25">
      <c r="A4" s="25" t="s">
        <v>89</v>
      </c>
      <c r="B4" s="25"/>
      <c r="D4" s="25" t="s">
        <v>93</v>
      </c>
      <c r="E4" s="25"/>
      <c r="F4" s="25"/>
      <c r="G4" s="25"/>
      <c r="H4" s="25"/>
      <c r="I4" s="25"/>
      <c r="K4" s="25" t="s">
        <v>106</v>
      </c>
      <c r="L4" s="25"/>
      <c r="M4" s="25"/>
      <c r="N4" s="25"/>
      <c r="O4" s="25"/>
      <c r="P4" s="25"/>
      <c r="Q4" s="25"/>
    </row>
    <row r="6" spans="1:17" x14ac:dyDescent="0.25">
      <c r="A6" s="25" t="s">
        <v>44</v>
      </c>
      <c r="B6">
        <v>168</v>
      </c>
      <c r="D6" t="s">
        <v>66</v>
      </c>
      <c r="H6">
        <v>168</v>
      </c>
      <c r="I6">
        <v>349</v>
      </c>
      <c r="K6" t="s">
        <v>94</v>
      </c>
      <c r="P6">
        <v>0</v>
      </c>
      <c r="Q6">
        <v>127</v>
      </c>
    </row>
    <row r="7" spans="1:17" x14ac:dyDescent="0.25">
      <c r="A7" s="25" t="s">
        <v>45</v>
      </c>
      <c r="B7">
        <v>147</v>
      </c>
      <c r="D7" t="s">
        <v>67</v>
      </c>
      <c r="H7">
        <v>147</v>
      </c>
      <c r="I7">
        <v>305</v>
      </c>
      <c r="K7" t="s">
        <v>95</v>
      </c>
      <c r="P7">
        <v>0</v>
      </c>
      <c r="Q7">
        <v>110</v>
      </c>
    </row>
    <row r="8" spans="1:17" x14ac:dyDescent="0.25">
      <c r="A8" s="25" t="s">
        <v>46</v>
      </c>
      <c r="B8">
        <v>131</v>
      </c>
      <c r="D8" t="s">
        <v>68</v>
      </c>
      <c r="H8">
        <v>131</v>
      </c>
      <c r="I8">
        <v>271</v>
      </c>
      <c r="K8" t="s">
        <v>96</v>
      </c>
      <c r="P8">
        <v>305</v>
      </c>
      <c r="Q8">
        <v>403</v>
      </c>
    </row>
    <row r="9" spans="1:17" x14ac:dyDescent="0.25">
      <c r="A9" t="s">
        <v>47</v>
      </c>
      <c r="B9">
        <v>120</v>
      </c>
      <c r="D9" t="s">
        <v>69</v>
      </c>
      <c r="H9">
        <v>105</v>
      </c>
      <c r="I9">
        <v>232</v>
      </c>
      <c r="K9" t="s">
        <v>97</v>
      </c>
      <c r="P9">
        <v>215</v>
      </c>
      <c r="Q9">
        <v>304</v>
      </c>
    </row>
    <row r="10" spans="1:17" x14ac:dyDescent="0.25">
      <c r="A10" t="s">
        <v>48</v>
      </c>
      <c r="B10">
        <v>112</v>
      </c>
      <c r="D10" t="s">
        <v>70</v>
      </c>
      <c r="H10">
        <v>97</v>
      </c>
      <c r="I10">
        <v>215</v>
      </c>
      <c r="K10" t="s">
        <v>98</v>
      </c>
      <c r="P10">
        <v>73</v>
      </c>
      <c r="Q10">
        <v>155</v>
      </c>
    </row>
    <row r="11" spans="1:17" x14ac:dyDescent="0.25">
      <c r="A11" s="25" t="s">
        <v>49</v>
      </c>
      <c r="B11">
        <v>105</v>
      </c>
      <c r="D11" t="s">
        <v>71</v>
      </c>
      <c r="H11">
        <v>89</v>
      </c>
      <c r="I11">
        <v>198</v>
      </c>
      <c r="K11" t="s">
        <v>99</v>
      </c>
      <c r="P11">
        <v>0</v>
      </c>
      <c r="Q11">
        <v>76</v>
      </c>
    </row>
    <row r="12" spans="1:17" x14ac:dyDescent="0.25">
      <c r="A12" s="25" t="s">
        <v>50</v>
      </c>
      <c r="B12">
        <v>97</v>
      </c>
      <c r="D12" t="s">
        <v>72</v>
      </c>
      <c r="H12">
        <v>67</v>
      </c>
      <c r="I12">
        <v>167</v>
      </c>
      <c r="K12" t="s">
        <v>100</v>
      </c>
      <c r="P12">
        <v>0</v>
      </c>
      <c r="Q12">
        <v>70</v>
      </c>
    </row>
    <row r="13" spans="1:17" x14ac:dyDescent="0.25">
      <c r="A13" s="25" t="s">
        <v>51</v>
      </c>
      <c r="B13">
        <v>89</v>
      </c>
      <c r="D13" t="s">
        <v>73</v>
      </c>
      <c r="H13">
        <v>0</v>
      </c>
      <c r="I13">
        <v>91</v>
      </c>
      <c r="K13" t="s">
        <v>101</v>
      </c>
      <c r="P13">
        <v>0</v>
      </c>
      <c r="Q13">
        <v>63</v>
      </c>
    </row>
    <row r="14" spans="1:17" x14ac:dyDescent="0.25">
      <c r="A14" t="s">
        <v>52</v>
      </c>
      <c r="B14">
        <v>81</v>
      </c>
      <c r="D14" t="s">
        <v>74</v>
      </c>
      <c r="H14">
        <v>0</v>
      </c>
      <c r="I14">
        <v>82</v>
      </c>
      <c r="K14" t="s">
        <v>102</v>
      </c>
      <c r="P14">
        <v>0</v>
      </c>
      <c r="Q14">
        <v>57</v>
      </c>
    </row>
    <row r="15" spans="1:17" x14ac:dyDescent="0.25">
      <c r="A15" t="s">
        <v>53</v>
      </c>
      <c r="B15">
        <v>73</v>
      </c>
      <c r="D15" t="s">
        <v>75</v>
      </c>
      <c r="H15">
        <v>0</v>
      </c>
      <c r="I15">
        <v>73</v>
      </c>
    </row>
    <row r="16" spans="1:17" x14ac:dyDescent="0.25">
      <c r="A16" s="25" t="s">
        <v>54</v>
      </c>
      <c r="B16">
        <v>67</v>
      </c>
      <c r="D16" t="s">
        <v>76</v>
      </c>
      <c r="H16">
        <v>48</v>
      </c>
      <c r="I16">
        <v>107</v>
      </c>
    </row>
    <row r="17" spans="1:17" x14ac:dyDescent="0.25">
      <c r="A17" t="s">
        <v>55</v>
      </c>
      <c r="B17">
        <v>60</v>
      </c>
      <c r="D17" t="s">
        <v>77</v>
      </c>
      <c r="H17">
        <v>0</v>
      </c>
      <c r="I17">
        <v>58</v>
      </c>
      <c r="L17">
        <f>(SUM(P6:P14)+40*6)/2744</f>
        <v>0.30357142857142855</v>
      </c>
    </row>
    <row r="18" spans="1:17" x14ac:dyDescent="0.25">
      <c r="A18" t="s">
        <v>56</v>
      </c>
      <c r="B18">
        <v>54</v>
      </c>
      <c r="H18">
        <f>SUM(H6:H17)</f>
        <v>852</v>
      </c>
    </row>
    <row r="19" spans="1:17" x14ac:dyDescent="0.25">
      <c r="A19" t="s">
        <v>57</v>
      </c>
      <c r="B19">
        <v>51</v>
      </c>
    </row>
    <row r="20" spans="1:17" x14ac:dyDescent="0.25">
      <c r="A20" t="s">
        <v>58</v>
      </c>
      <c r="B20">
        <v>49</v>
      </c>
      <c r="H20">
        <f>(H18+40*2)/B22</f>
        <v>0.64187327823691465</v>
      </c>
    </row>
    <row r="21" spans="1:17" x14ac:dyDescent="0.25">
      <c r="A21" s="25" t="s">
        <v>59</v>
      </c>
      <c r="B21">
        <v>48</v>
      </c>
      <c r="H21">
        <f>110*(1+H20*110/100)</f>
        <v>187.66666666666666</v>
      </c>
      <c r="I21">
        <v>168</v>
      </c>
    </row>
    <row r="22" spans="1:17" x14ac:dyDescent="0.25">
      <c r="B22">
        <f>SUM(B6:B21)</f>
        <v>1452</v>
      </c>
    </row>
    <row r="23" spans="1:17" x14ac:dyDescent="0.25">
      <c r="A23" s="25" t="s">
        <v>81</v>
      </c>
      <c r="D23" s="25" t="s">
        <v>85</v>
      </c>
      <c r="E23" s="25"/>
      <c r="F23" s="25"/>
      <c r="G23" s="25"/>
      <c r="K23" s="25" t="s">
        <v>109</v>
      </c>
      <c r="L23" s="25"/>
      <c r="M23" s="25"/>
      <c r="N23" s="25"/>
      <c r="O23" s="25"/>
      <c r="P23" s="25"/>
      <c r="Q23" s="25"/>
    </row>
    <row r="24" spans="1:17" x14ac:dyDescent="0.25">
      <c r="A24" s="25" t="s">
        <v>82</v>
      </c>
      <c r="D24" s="25" t="s">
        <v>86</v>
      </c>
      <c r="E24" s="25"/>
      <c r="F24" s="25"/>
      <c r="G24" s="25"/>
      <c r="K24" s="25" t="s">
        <v>110</v>
      </c>
      <c r="L24" s="25"/>
      <c r="M24" s="25"/>
      <c r="N24" s="25"/>
      <c r="O24" s="25"/>
      <c r="P24" s="25"/>
      <c r="Q24" s="25"/>
    </row>
    <row r="25" spans="1:17" x14ac:dyDescent="0.25">
      <c r="A25" s="25" t="s">
        <v>83</v>
      </c>
      <c r="D25" s="25" t="s">
        <v>87</v>
      </c>
      <c r="E25" s="25"/>
      <c r="F25" s="25"/>
      <c r="G25" s="25"/>
      <c r="K25" s="25" t="s">
        <v>111</v>
      </c>
      <c r="L25" s="25"/>
      <c r="M25" s="25"/>
      <c r="N25" s="25"/>
      <c r="O25" s="25"/>
      <c r="P25" s="25"/>
      <c r="Q25" s="25"/>
    </row>
    <row r="26" spans="1:17" x14ac:dyDescent="0.25">
      <c r="A26" s="25" t="s">
        <v>84</v>
      </c>
      <c r="D26" s="25" t="s">
        <v>88</v>
      </c>
      <c r="E26" s="25"/>
      <c r="F26" s="25"/>
      <c r="G26" s="25"/>
      <c r="K26" s="25" t="s">
        <v>112</v>
      </c>
      <c r="L26" s="25"/>
      <c r="M26" s="25"/>
      <c r="N26" s="25"/>
      <c r="O26" s="25"/>
      <c r="P26" s="25"/>
      <c r="Q26" s="25"/>
    </row>
    <row r="28" spans="1:17" x14ac:dyDescent="0.25">
      <c r="A28" t="s">
        <v>60</v>
      </c>
      <c r="B28">
        <v>89</v>
      </c>
      <c r="D28" t="s">
        <v>78</v>
      </c>
      <c r="I28">
        <v>138</v>
      </c>
      <c r="K28" t="s">
        <v>107</v>
      </c>
      <c r="Q28">
        <v>103</v>
      </c>
    </row>
    <row r="29" spans="1:17" x14ac:dyDescent="0.25">
      <c r="A29" t="s">
        <v>61</v>
      </c>
      <c r="B29">
        <v>73</v>
      </c>
      <c r="D29" t="s">
        <v>79</v>
      </c>
      <c r="I29">
        <v>40</v>
      </c>
      <c r="K29" t="s">
        <v>108</v>
      </c>
      <c r="Q29">
        <v>57</v>
      </c>
    </row>
    <row r="30" spans="1:17" x14ac:dyDescent="0.25">
      <c r="A30" t="s">
        <v>62</v>
      </c>
      <c r="B30">
        <v>62</v>
      </c>
      <c r="D30" t="s">
        <v>80</v>
      </c>
      <c r="I30">
        <v>33</v>
      </c>
    </row>
    <row r="31" spans="1:17" x14ac:dyDescent="0.25">
      <c r="A31" t="s">
        <v>63</v>
      </c>
      <c r="B31">
        <v>54</v>
      </c>
    </row>
    <row r="32" spans="1:17" x14ac:dyDescent="0.25">
      <c r="A32" t="s">
        <v>64</v>
      </c>
      <c r="B32">
        <v>48</v>
      </c>
    </row>
    <row r="33" spans="1:2" x14ac:dyDescent="0.25">
      <c r="A33" t="s">
        <v>65</v>
      </c>
      <c r="B33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J14" sqref="J14"/>
    </sheetView>
  </sheetViews>
  <sheetFormatPr defaultRowHeight="15" x14ac:dyDescent="0.25"/>
  <cols>
    <col min="1" max="1" width="9.140625" customWidth="1"/>
    <col min="2" max="2" width="28.5703125" customWidth="1"/>
    <col min="5" max="5" width="10" customWidth="1"/>
  </cols>
  <sheetData>
    <row r="1" spans="1:8" ht="21" x14ac:dyDescent="0.35">
      <c r="A1" s="27" t="s">
        <v>115</v>
      </c>
      <c r="B1" s="27"/>
      <c r="C1" s="27"/>
    </row>
    <row r="2" spans="1:8" x14ac:dyDescent="0.25">
      <c r="A2" t="s">
        <v>113</v>
      </c>
      <c r="C2" s="26">
        <f>SUM('Рейтинг за 3 этапа'!C2:C27)</f>
        <v>3514</v>
      </c>
    </row>
    <row r="3" spans="1:8" x14ac:dyDescent="0.25">
      <c r="A3" t="s">
        <v>114</v>
      </c>
      <c r="C3" s="37">
        <f>SUM(E8:E27)</f>
        <v>0</v>
      </c>
    </row>
    <row r="4" spans="1:8" x14ac:dyDescent="0.25">
      <c r="A4" t="s">
        <v>116</v>
      </c>
      <c r="C4" s="37">
        <f>(C3+40*0)/C2</f>
        <v>0</v>
      </c>
    </row>
    <row r="5" spans="1:8" x14ac:dyDescent="0.25">
      <c r="A5" t="s">
        <v>117</v>
      </c>
      <c r="C5" s="37">
        <v>105</v>
      </c>
      <c r="D5" t="s">
        <v>118</v>
      </c>
      <c r="E5" s="26">
        <v>105</v>
      </c>
    </row>
    <row r="6" spans="1:8" ht="15.75" thickBot="1" x14ac:dyDescent="0.3"/>
    <row r="7" spans="1:8" ht="30.75" customHeight="1" thickBot="1" x14ac:dyDescent="0.3">
      <c r="A7" s="32" t="s">
        <v>43</v>
      </c>
      <c r="B7" s="32" t="s">
        <v>119</v>
      </c>
      <c r="C7" s="32" t="s">
        <v>42</v>
      </c>
      <c r="D7" s="32" t="s">
        <v>120</v>
      </c>
      <c r="E7" s="32" t="s">
        <v>121</v>
      </c>
      <c r="F7" s="32" t="s">
        <v>122</v>
      </c>
      <c r="G7" s="32" t="s">
        <v>126</v>
      </c>
      <c r="H7" s="32" t="s">
        <v>123</v>
      </c>
    </row>
    <row r="8" spans="1:8" x14ac:dyDescent="0.25">
      <c r="A8" s="30">
        <v>1</v>
      </c>
      <c r="B8" s="31"/>
      <c r="C8" s="31"/>
      <c r="D8" s="31"/>
      <c r="E8" s="31"/>
      <c r="F8" s="30">
        <v>100</v>
      </c>
      <c r="G8" s="30">
        <f>F8*(1+$C$4*$C$5/100)</f>
        <v>100</v>
      </c>
      <c r="H8" s="38">
        <f>E8+G8</f>
        <v>100</v>
      </c>
    </row>
    <row r="9" spans="1:8" x14ac:dyDescent="0.25">
      <c r="A9" s="28">
        <v>2</v>
      </c>
      <c r="B9" s="29"/>
      <c r="C9" s="29"/>
      <c r="D9" s="29"/>
      <c r="E9" s="29"/>
      <c r="F9" s="28">
        <v>87</v>
      </c>
      <c r="G9" s="30">
        <f t="shared" ref="G9:G27" si="0">F9*(1+$C$4*$C$5/100)</f>
        <v>87</v>
      </c>
      <c r="H9" s="38">
        <f t="shared" ref="H9:H27" si="1">E9+G9</f>
        <v>87</v>
      </c>
    </row>
    <row r="10" spans="1:8" x14ac:dyDescent="0.25">
      <c r="A10" s="28">
        <v>3</v>
      </c>
      <c r="B10" s="29"/>
      <c r="C10" s="29"/>
      <c r="D10" s="29"/>
      <c r="E10" s="29"/>
      <c r="F10" s="28">
        <v>77</v>
      </c>
      <c r="G10" s="30">
        <f t="shared" si="0"/>
        <v>77</v>
      </c>
      <c r="H10" s="38">
        <f t="shared" si="1"/>
        <v>77</v>
      </c>
    </row>
    <row r="11" spans="1:8" x14ac:dyDescent="0.25">
      <c r="A11" s="28">
        <v>4</v>
      </c>
      <c r="B11" s="29"/>
      <c r="C11" s="29"/>
      <c r="D11" s="29"/>
      <c r="E11" s="29"/>
      <c r="F11" s="28">
        <v>70</v>
      </c>
      <c r="G11" s="30">
        <f t="shared" si="0"/>
        <v>70</v>
      </c>
      <c r="H11" s="38">
        <f t="shared" si="1"/>
        <v>70</v>
      </c>
    </row>
    <row r="12" spans="1:8" x14ac:dyDescent="0.25">
      <c r="A12" s="28">
        <v>5</v>
      </c>
      <c r="B12" s="29"/>
      <c r="C12" s="29"/>
      <c r="D12" s="29"/>
      <c r="E12" s="29"/>
      <c r="F12" s="28">
        <v>65</v>
      </c>
      <c r="G12" s="30">
        <f t="shared" si="0"/>
        <v>65</v>
      </c>
      <c r="H12" s="38">
        <f t="shared" si="1"/>
        <v>65</v>
      </c>
    </row>
    <row r="13" spans="1:8" x14ac:dyDescent="0.25">
      <c r="A13" s="28">
        <v>6</v>
      </c>
      <c r="B13" s="29"/>
      <c r="C13" s="29"/>
      <c r="D13" s="29"/>
      <c r="E13" s="29"/>
      <c r="F13" s="28">
        <v>60</v>
      </c>
      <c r="G13" s="30">
        <f t="shared" si="0"/>
        <v>60</v>
      </c>
      <c r="H13" s="38">
        <f t="shared" si="1"/>
        <v>60</v>
      </c>
    </row>
    <row r="14" spans="1:8" x14ac:dyDescent="0.25">
      <c r="A14" s="28">
        <v>7</v>
      </c>
      <c r="B14" s="29"/>
      <c r="C14" s="29"/>
      <c r="D14" s="29"/>
      <c r="E14" s="29"/>
      <c r="F14" s="28">
        <v>55</v>
      </c>
      <c r="G14" s="30">
        <f t="shared" si="0"/>
        <v>55</v>
      </c>
      <c r="H14" s="38">
        <f t="shared" si="1"/>
        <v>55</v>
      </c>
    </row>
    <row r="15" spans="1:8" x14ac:dyDescent="0.25">
      <c r="A15" s="28">
        <v>8</v>
      </c>
      <c r="B15" s="29"/>
      <c r="C15" s="29"/>
      <c r="D15" s="29"/>
      <c r="E15" s="29"/>
      <c r="F15" s="28">
        <v>50</v>
      </c>
      <c r="G15" s="30">
        <f t="shared" si="0"/>
        <v>50</v>
      </c>
      <c r="H15" s="38">
        <f t="shared" si="1"/>
        <v>50</v>
      </c>
    </row>
    <row r="16" spans="1:8" x14ac:dyDescent="0.25">
      <c r="A16" s="28">
        <v>9</v>
      </c>
      <c r="B16" s="29"/>
      <c r="C16" s="29"/>
      <c r="D16" s="29"/>
      <c r="E16" s="29"/>
      <c r="F16" s="28">
        <v>45</v>
      </c>
      <c r="G16" s="30">
        <f t="shared" si="0"/>
        <v>45</v>
      </c>
      <c r="H16" s="38">
        <f t="shared" si="1"/>
        <v>45</v>
      </c>
    </row>
    <row r="17" spans="1:8" x14ac:dyDescent="0.25">
      <c r="A17" s="28">
        <v>10</v>
      </c>
      <c r="B17" s="29"/>
      <c r="C17" s="29"/>
      <c r="D17" s="29"/>
      <c r="E17" s="29"/>
      <c r="F17" s="28">
        <v>40</v>
      </c>
      <c r="G17" s="30">
        <f t="shared" si="0"/>
        <v>40</v>
      </c>
      <c r="H17" s="38">
        <f t="shared" si="1"/>
        <v>40</v>
      </c>
    </row>
    <row r="18" spans="1:8" x14ac:dyDescent="0.25">
      <c r="A18" s="28">
        <v>11</v>
      </c>
      <c r="B18" s="29"/>
      <c r="C18" s="29"/>
      <c r="D18" s="29"/>
      <c r="E18" s="29"/>
      <c r="F18" s="28">
        <v>36</v>
      </c>
      <c r="G18" s="30">
        <f t="shared" si="0"/>
        <v>36</v>
      </c>
      <c r="H18" s="38">
        <f t="shared" si="1"/>
        <v>36</v>
      </c>
    </row>
    <row r="19" spans="1:8" x14ac:dyDescent="0.25">
      <c r="A19" s="28">
        <v>12</v>
      </c>
      <c r="B19" s="29"/>
      <c r="C19" s="29"/>
      <c r="D19" s="29"/>
      <c r="E19" s="29"/>
      <c r="F19" s="28">
        <v>32</v>
      </c>
      <c r="G19" s="30">
        <f t="shared" si="0"/>
        <v>32</v>
      </c>
      <c r="H19" s="38">
        <f t="shared" si="1"/>
        <v>32</v>
      </c>
    </row>
    <row r="20" spans="1:8" x14ac:dyDescent="0.25">
      <c r="A20" s="28">
        <v>13</v>
      </c>
      <c r="B20" s="29"/>
      <c r="C20" s="29"/>
      <c r="D20" s="29"/>
      <c r="E20" s="29"/>
      <c r="F20" s="28">
        <v>28</v>
      </c>
      <c r="G20" s="30">
        <f t="shared" si="0"/>
        <v>28</v>
      </c>
      <c r="H20" s="38">
        <f t="shared" si="1"/>
        <v>28</v>
      </c>
    </row>
    <row r="21" spans="1:8" x14ac:dyDescent="0.25">
      <c r="A21" s="28">
        <v>14</v>
      </c>
      <c r="B21" s="29"/>
      <c r="C21" s="29"/>
      <c r="D21" s="29"/>
      <c r="E21" s="29"/>
      <c r="F21" s="28">
        <v>25</v>
      </c>
      <c r="G21" s="30">
        <f t="shared" si="0"/>
        <v>25</v>
      </c>
      <c r="H21" s="38">
        <f t="shared" si="1"/>
        <v>25</v>
      </c>
    </row>
    <row r="22" spans="1:8" x14ac:dyDescent="0.25">
      <c r="A22" s="28">
        <v>15</v>
      </c>
      <c r="B22" s="29"/>
      <c r="C22" s="29"/>
      <c r="D22" s="29"/>
      <c r="E22" s="29"/>
      <c r="F22" s="28">
        <v>22</v>
      </c>
      <c r="G22" s="30">
        <f t="shared" si="0"/>
        <v>22</v>
      </c>
      <c r="H22" s="38">
        <f t="shared" si="1"/>
        <v>22</v>
      </c>
    </row>
    <row r="23" spans="1:8" x14ac:dyDescent="0.25">
      <c r="A23" s="28">
        <v>16</v>
      </c>
      <c r="B23" s="29"/>
      <c r="C23" s="29"/>
      <c r="D23" s="29"/>
      <c r="E23" s="29"/>
      <c r="F23" s="28">
        <v>20</v>
      </c>
      <c r="G23" s="30">
        <f t="shared" si="0"/>
        <v>20</v>
      </c>
      <c r="H23" s="38">
        <f t="shared" si="1"/>
        <v>20</v>
      </c>
    </row>
    <row r="24" spans="1:8" x14ac:dyDescent="0.25">
      <c r="A24" s="28">
        <v>17</v>
      </c>
      <c r="B24" s="29"/>
      <c r="C24" s="29"/>
      <c r="D24" s="29"/>
      <c r="E24" s="29"/>
      <c r="F24" s="28">
        <v>18</v>
      </c>
      <c r="G24" s="30">
        <f t="shared" si="0"/>
        <v>18</v>
      </c>
      <c r="H24" s="38">
        <f t="shared" si="1"/>
        <v>18</v>
      </c>
    </row>
    <row r="25" spans="1:8" x14ac:dyDescent="0.25">
      <c r="A25" s="28">
        <v>18</v>
      </c>
      <c r="B25" s="29"/>
      <c r="C25" s="29"/>
      <c r="D25" s="29"/>
      <c r="E25" s="29"/>
      <c r="F25" s="28">
        <v>16</v>
      </c>
      <c r="G25" s="30">
        <f t="shared" si="0"/>
        <v>16</v>
      </c>
      <c r="H25" s="38">
        <f t="shared" si="1"/>
        <v>16</v>
      </c>
    </row>
    <row r="26" spans="1:8" x14ac:dyDescent="0.25">
      <c r="A26" s="28">
        <v>19</v>
      </c>
      <c r="B26" s="29"/>
      <c r="C26" s="29"/>
      <c r="D26" s="29"/>
      <c r="E26" s="29"/>
      <c r="F26" s="28">
        <v>14</v>
      </c>
      <c r="G26" s="30">
        <f t="shared" si="0"/>
        <v>14</v>
      </c>
      <c r="H26" s="38">
        <f t="shared" si="1"/>
        <v>14</v>
      </c>
    </row>
    <row r="27" spans="1:8" x14ac:dyDescent="0.25">
      <c r="A27" s="28">
        <v>20</v>
      </c>
      <c r="B27" s="29"/>
      <c r="C27" s="29"/>
      <c r="D27" s="29"/>
      <c r="E27" s="29"/>
      <c r="F27" s="28">
        <v>12</v>
      </c>
      <c r="G27" s="30">
        <f t="shared" si="0"/>
        <v>12</v>
      </c>
      <c r="H27" s="38">
        <f t="shared" si="1"/>
        <v>12</v>
      </c>
    </row>
    <row r="30" spans="1:8" ht="21" x14ac:dyDescent="0.35">
      <c r="A30" s="33" t="s">
        <v>124</v>
      </c>
      <c r="B30" s="33"/>
    </row>
    <row r="31" spans="1:8" x14ac:dyDescent="0.25">
      <c r="A31" t="s">
        <v>113</v>
      </c>
      <c r="C31" s="34">
        <f>SUM('Рейтинг за 3 этапа'!C31:C38)</f>
        <v>544</v>
      </c>
    </row>
    <row r="32" spans="1:8" x14ac:dyDescent="0.25">
      <c r="A32" t="s">
        <v>114</v>
      </c>
      <c r="C32" s="34">
        <f>SUM(E37:E46)</f>
        <v>0</v>
      </c>
    </row>
    <row r="33" spans="1:8" x14ac:dyDescent="0.25">
      <c r="A33" t="s">
        <v>116</v>
      </c>
      <c r="C33" s="34">
        <f>(C32+24*0)/C31</f>
        <v>0</v>
      </c>
    </row>
    <row r="34" spans="1:8" x14ac:dyDescent="0.25">
      <c r="A34" t="s">
        <v>117</v>
      </c>
      <c r="C34" s="34">
        <v>105</v>
      </c>
      <c r="D34" t="s">
        <v>125</v>
      </c>
      <c r="E34" s="35">
        <v>105</v>
      </c>
    </row>
    <row r="35" spans="1:8" ht="15.75" thickBot="1" x14ac:dyDescent="0.3"/>
    <row r="36" spans="1:8" ht="30.75" thickBot="1" x14ac:dyDescent="0.3">
      <c r="A36" s="36" t="s">
        <v>43</v>
      </c>
      <c r="B36" s="36" t="s">
        <v>119</v>
      </c>
      <c r="C36" s="36" t="s">
        <v>42</v>
      </c>
      <c r="D36" s="36" t="s">
        <v>120</v>
      </c>
      <c r="E36" s="36" t="s">
        <v>121</v>
      </c>
      <c r="F36" s="36" t="s">
        <v>122</v>
      </c>
      <c r="G36" s="36" t="s">
        <v>126</v>
      </c>
      <c r="H36" s="36" t="s">
        <v>123</v>
      </c>
    </row>
    <row r="37" spans="1:8" x14ac:dyDescent="0.25">
      <c r="A37" s="30">
        <v>1</v>
      </c>
      <c r="B37" s="31"/>
      <c r="C37" s="31"/>
      <c r="D37" s="31"/>
      <c r="E37" s="31"/>
      <c r="F37" s="30">
        <v>50</v>
      </c>
      <c r="G37" s="30">
        <f>F37*(1+$C$33*$C$34/100)</f>
        <v>50</v>
      </c>
      <c r="H37" s="30">
        <f>G37+E37</f>
        <v>50</v>
      </c>
    </row>
    <row r="38" spans="1:8" x14ac:dyDescent="0.25">
      <c r="A38" s="28">
        <v>2</v>
      </c>
      <c r="B38" s="29"/>
      <c r="C38" s="29"/>
      <c r="D38" s="29"/>
      <c r="E38" s="29"/>
      <c r="F38" s="28">
        <v>40</v>
      </c>
      <c r="G38" s="30">
        <f t="shared" ref="G38:G46" si="2">F38*(1+$C$33*$C$34/100)</f>
        <v>40</v>
      </c>
      <c r="H38" s="30">
        <f t="shared" ref="H38:H46" si="3">G38+E38</f>
        <v>40</v>
      </c>
    </row>
    <row r="39" spans="1:8" x14ac:dyDescent="0.25">
      <c r="A39" s="28">
        <v>3</v>
      </c>
      <c r="B39" s="29"/>
      <c r="C39" s="29"/>
      <c r="D39" s="29"/>
      <c r="E39" s="29"/>
      <c r="F39" s="28">
        <v>33</v>
      </c>
      <c r="G39" s="30">
        <f t="shared" si="2"/>
        <v>33</v>
      </c>
      <c r="H39" s="30">
        <f t="shared" si="3"/>
        <v>33</v>
      </c>
    </row>
    <row r="40" spans="1:8" x14ac:dyDescent="0.25">
      <c r="A40" s="28">
        <v>4</v>
      </c>
      <c r="B40" s="29"/>
      <c r="C40" s="29"/>
      <c r="D40" s="29"/>
      <c r="E40" s="29"/>
      <c r="F40" s="28">
        <v>28</v>
      </c>
      <c r="G40" s="30">
        <f t="shared" si="2"/>
        <v>28</v>
      </c>
      <c r="H40" s="30">
        <f t="shared" si="3"/>
        <v>28</v>
      </c>
    </row>
    <row r="41" spans="1:8" x14ac:dyDescent="0.25">
      <c r="A41" s="28">
        <v>5</v>
      </c>
      <c r="B41" s="29"/>
      <c r="C41" s="29"/>
      <c r="D41" s="29"/>
      <c r="E41" s="29"/>
      <c r="F41" s="28">
        <v>24</v>
      </c>
      <c r="G41" s="30">
        <f t="shared" si="2"/>
        <v>24</v>
      </c>
      <c r="H41" s="30">
        <f t="shared" si="3"/>
        <v>24</v>
      </c>
    </row>
    <row r="42" spans="1:8" x14ac:dyDescent="0.25">
      <c r="A42" s="28">
        <v>6</v>
      </c>
      <c r="B42" s="29"/>
      <c r="C42" s="29"/>
      <c r="D42" s="29"/>
      <c r="E42" s="29"/>
      <c r="F42" s="28">
        <v>20</v>
      </c>
      <c r="G42" s="30">
        <f t="shared" si="2"/>
        <v>20</v>
      </c>
      <c r="H42" s="30">
        <f t="shared" si="3"/>
        <v>20</v>
      </c>
    </row>
    <row r="43" spans="1:8" x14ac:dyDescent="0.25">
      <c r="A43" s="28">
        <v>7</v>
      </c>
      <c r="B43" s="29"/>
      <c r="C43" s="29"/>
      <c r="D43" s="29"/>
      <c r="E43" s="29"/>
      <c r="F43" s="28">
        <v>16</v>
      </c>
      <c r="G43" s="30">
        <f t="shared" si="2"/>
        <v>16</v>
      </c>
      <c r="H43" s="30">
        <f t="shared" si="3"/>
        <v>16</v>
      </c>
    </row>
    <row r="44" spans="1:8" x14ac:dyDescent="0.25">
      <c r="A44" s="28">
        <v>8</v>
      </c>
      <c r="B44" s="29"/>
      <c r="C44" s="29"/>
      <c r="D44" s="29"/>
      <c r="E44" s="29"/>
      <c r="F44" s="28">
        <v>13</v>
      </c>
      <c r="G44" s="30">
        <f t="shared" si="2"/>
        <v>13</v>
      </c>
      <c r="H44" s="30">
        <f t="shared" si="3"/>
        <v>13</v>
      </c>
    </row>
    <row r="45" spans="1:8" x14ac:dyDescent="0.25">
      <c r="A45" s="28">
        <v>9</v>
      </c>
      <c r="B45" s="29"/>
      <c r="C45" s="29"/>
      <c r="D45" s="29"/>
      <c r="E45" s="29"/>
      <c r="F45" s="28">
        <v>10</v>
      </c>
      <c r="G45" s="30">
        <f t="shared" si="2"/>
        <v>10</v>
      </c>
      <c r="H45" s="30">
        <f t="shared" si="3"/>
        <v>10</v>
      </c>
    </row>
    <row r="46" spans="1:8" x14ac:dyDescent="0.25">
      <c r="A46" s="28">
        <v>10</v>
      </c>
      <c r="B46" s="29"/>
      <c r="C46" s="29"/>
      <c r="D46" s="29"/>
      <c r="E46" s="29"/>
      <c r="F46" s="28">
        <v>8</v>
      </c>
      <c r="G46" s="30">
        <f t="shared" si="2"/>
        <v>8</v>
      </c>
      <c r="H46" s="30">
        <f t="shared" si="3"/>
        <v>8</v>
      </c>
    </row>
  </sheetData>
  <mergeCells count="2">
    <mergeCell ref="A1:C1"/>
    <mergeCell ref="A30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workbookViewId="0">
      <selection activeCell="F36" sqref="F36"/>
    </sheetView>
  </sheetViews>
  <sheetFormatPr defaultRowHeight="15" x14ac:dyDescent="0.25"/>
  <cols>
    <col min="1" max="1" width="10" customWidth="1"/>
    <col min="2" max="2" width="23.7109375" customWidth="1"/>
  </cols>
  <sheetData>
    <row r="1" spans="1:3" ht="15.75" x14ac:dyDescent="0.25">
      <c r="A1" s="17" t="s">
        <v>0</v>
      </c>
      <c r="B1" s="18" t="s">
        <v>5</v>
      </c>
      <c r="C1" s="19" t="s">
        <v>31</v>
      </c>
    </row>
    <row r="2" spans="1:3" ht="18" x14ac:dyDescent="0.35">
      <c r="A2" s="7">
        <v>1</v>
      </c>
      <c r="B2" s="15" t="s">
        <v>24</v>
      </c>
      <c r="C2" s="2">
        <v>403</v>
      </c>
    </row>
    <row r="3" spans="1:3" ht="18" x14ac:dyDescent="0.35">
      <c r="A3" s="7">
        <v>2</v>
      </c>
      <c r="B3" s="15" t="s">
        <v>25</v>
      </c>
      <c r="C3" s="2">
        <v>349</v>
      </c>
    </row>
    <row r="4" spans="1:3" ht="18" x14ac:dyDescent="0.35">
      <c r="A4" s="7">
        <v>3</v>
      </c>
      <c r="B4" s="15" t="s">
        <v>26</v>
      </c>
      <c r="C4" s="2">
        <v>304</v>
      </c>
    </row>
    <row r="5" spans="1:3" ht="18" x14ac:dyDescent="0.35">
      <c r="A5" s="7">
        <v>4</v>
      </c>
      <c r="B5" s="15" t="s">
        <v>27</v>
      </c>
      <c r="C5" s="2">
        <v>271</v>
      </c>
    </row>
    <row r="6" spans="1:3" ht="18" x14ac:dyDescent="0.35">
      <c r="A6" s="7">
        <v>5</v>
      </c>
      <c r="B6" s="15" t="s">
        <v>28</v>
      </c>
      <c r="C6" s="2">
        <v>232</v>
      </c>
    </row>
    <row r="7" spans="1:3" ht="18" x14ac:dyDescent="0.35">
      <c r="A7" s="7">
        <v>6</v>
      </c>
      <c r="B7" s="15" t="s">
        <v>29</v>
      </c>
      <c r="C7" s="2">
        <v>198</v>
      </c>
    </row>
    <row r="8" spans="1:3" ht="18" x14ac:dyDescent="0.35">
      <c r="A8" s="7">
        <v>7</v>
      </c>
      <c r="B8" s="15" t="s">
        <v>30</v>
      </c>
      <c r="C8" s="2">
        <v>167</v>
      </c>
    </row>
    <row r="9" spans="1:3" ht="18" x14ac:dyDescent="0.35">
      <c r="A9" s="7">
        <v>8</v>
      </c>
      <c r="B9" s="15" t="s">
        <v>32</v>
      </c>
      <c r="C9" s="2">
        <v>155</v>
      </c>
    </row>
    <row r="10" spans="1:3" ht="18" x14ac:dyDescent="0.35">
      <c r="A10" s="7">
        <v>9</v>
      </c>
      <c r="B10" s="15" t="s">
        <v>6</v>
      </c>
      <c r="C10" s="2">
        <v>127</v>
      </c>
    </row>
    <row r="11" spans="1:3" ht="18" x14ac:dyDescent="0.35">
      <c r="A11" s="7">
        <v>10</v>
      </c>
      <c r="B11" s="15" t="s">
        <v>7</v>
      </c>
      <c r="C11" s="2">
        <v>120</v>
      </c>
    </row>
    <row r="12" spans="1:3" ht="18" x14ac:dyDescent="0.35">
      <c r="A12" s="7">
        <v>11</v>
      </c>
      <c r="B12" s="15" t="s">
        <v>8</v>
      </c>
      <c r="C12" s="2">
        <v>112</v>
      </c>
    </row>
    <row r="13" spans="1:3" ht="18" x14ac:dyDescent="0.35">
      <c r="A13" s="7">
        <v>12</v>
      </c>
      <c r="B13" s="15" t="s">
        <v>9</v>
      </c>
      <c r="C13" s="2">
        <v>110</v>
      </c>
    </row>
    <row r="14" spans="1:3" ht="18" x14ac:dyDescent="0.35">
      <c r="A14" s="7">
        <v>13</v>
      </c>
      <c r="B14" s="15" t="s">
        <v>10</v>
      </c>
      <c r="C14" s="2">
        <v>107</v>
      </c>
    </row>
    <row r="15" spans="1:3" ht="18" x14ac:dyDescent="0.35">
      <c r="A15" s="7">
        <v>14</v>
      </c>
      <c r="B15" s="15" t="s">
        <v>11</v>
      </c>
      <c r="C15" s="2">
        <v>91</v>
      </c>
    </row>
    <row r="16" spans="1:3" ht="18" x14ac:dyDescent="0.35">
      <c r="A16" s="7">
        <v>15</v>
      </c>
      <c r="B16" s="15" t="s">
        <v>12</v>
      </c>
      <c r="C16" s="2">
        <v>82</v>
      </c>
    </row>
    <row r="17" spans="1:3" ht="18" x14ac:dyDescent="0.35">
      <c r="A17" s="7">
        <v>16</v>
      </c>
      <c r="B17" s="15" t="s">
        <v>13</v>
      </c>
      <c r="C17" s="2">
        <v>81</v>
      </c>
    </row>
    <row r="18" spans="1:3" ht="18" x14ac:dyDescent="0.35">
      <c r="A18" s="7">
        <v>17</v>
      </c>
      <c r="B18" s="15" t="s">
        <v>14</v>
      </c>
      <c r="C18" s="2">
        <v>76</v>
      </c>
    </row>
    <row r="19" spans="1:3" ht="18" x14ac:dyDescent="0.35">
      <c r="A19" s="7">
        <v>18</v>
      </c>
      <c r="B19" s="15" t="s">
        <v>15</v>
      </c>
      <c r="C19" s="2">
        <v>73</v>
      </c>
    </row>
    <row r="20" spans="1:3" ht="18" x14ac:dyDescent="0.35">
      <c r="A20" s="7">
        <v>19</v>
      </c>
      <c r="B20" s="15" t="s">
        <v>16</v>
      </c>
      <c r="C20" s="2">
        <v>70</v>
      </c>
    </row>
    <row r="21" spans="1:3" ht="18" x14ac:dyDescent="0.35">
      <c r="A21" s="7">
        <v>20</v>
      </c>
      <c r="B21" s="15" t="s">
        <v>17</v>
      </c>
      <c r="C21" s="2">
        <v>63</v>
      </c>
    </row>
    <row r="22" spans="1:3" ht="18" x14ac:dyDescent="0.35">
      <c r="A22" s="7">
        <v>21</v>
      </c>
      <c r="B22" s="15" t="s">
        <v>18</v>
      </c>
      <c r="C22" s="2">
        <v>60</v>
      </c>
    </row>
    <row r="23" spans="1:3" ht="18" x14ac:dyDescent="0.35">
      <c r="A23" s="7">
        <v>22</v>
      </c>
      <c r="B23" s="15" t="s">
        <v>19</v>
      </c>
      <c r="C23" s="2">
        <v>58</v>
      </c>
    </row>
    <row r="24" spans="1:3" ht="18" x14ac:dyDescent="0.35">
      <c r="A24" s="7">
        <v>23</v>
      </c>
      <c r="B24" s="15" t="s">
        <v>20</v>
      </c>
      <c r="C24" s="2">
        <v>57</v>
      </c>
    </row>
    <row r="25" spans="1:3" ht="18" x14ac:dyDescent="0.35">
      <c r="A25" s="7">
        <v>24</v>
      </c>
      <c r="B25" s="15" t="s">
        <v>21</v>
      </c>
      <c r="C25" s="2">
        <v>54</v>
      </c>
    </row>
    <row r="26" spans="1:3" ht="18" x14ac:dyDescent="0.35">
      <c r="A26" s="7">
        <v>25</v>
      </c>
      <c r="B26" s="15" t="s">
        <v>22</v>
      </c>
      <c r="C26" s="2">
        <v>49</v>
      </c>
    </row>
    <row r="27" spans="1:3" ht="18.75" thickBot="1" x14ac:dyDescent="0.4">
      <c r="A27" s="10">
        <v>26</v>
      </c>
      <c r="B27" s="16" t="s">
        <v>23</v>
      </c>
      <c r="C27" s="3">
        <v>45</v>
      </c>
    </row>
    <row r="29" spans="1:3" ht="15.75" thickBot="1" x14ac:dyDescent="0.3"/>
    <row r="30" spans="1:3" ht="18" x14ac:dyDescent="0.35">
      <c r="A30" s="17" t="s">
        <v>0</v>
      </c>
      <c r="B30" s="20" t="s">
        <v>33</v>
      </c>
      <c r="C30" s="19" t="s">
        <v>31</v>
      </c>
    </row>
    <row r="31" spans="1:3" ht="18" x14ac:dyDescent="0.35">
      <c r="A31" s="7">
        <v>1</v>
      </c>
      <c r="B31" s="15" t="s">
        <v>34</v>
      </c>
      <c r="C31" s="2">
        <v>138</v>
      </c>
    </row>
    <row r="32" spans="1:3" ht="18" x14ac:dyDescent="0.35">
      <c r="A32" s="7">
        <v>2</v>
      </c>
      <c r="B32" s="15" t="s">
        <v>35</v>
      </c>
      <c r="C32" s="2">
        <v>103</v>
      </c>
    </row>
    <row r="33" spans="1:3" ht="18" x14ac:dyDescent="0.35">
      <c r="A33" s="7">
        <v>3</v>
      </c>
      <c r="B33" s="15" t="s">
        <v>36</v>
      </c>
      <c r="C33" s="2">
        <v>62</v>
      </c>
    </row>
    <row r="34" spans="1:3" ht="18" x14ac:dyDescent="0.35">
      <c r="A34" s="7">
        <v>4</v>
      </c>
      <c r="B34" s="15" t="s">
        <v>37</v>
      </c>
      <c r="C34" s="2">
        <v>57</v>
      </c>
    </row>
    <row r="35" spans="1:3" ht="18" x14ac:dyDescent="0.35">
      <c r="A35" s="7">
        <v>5</v>
      </c>
      <c r="B35" s="15" t="s">
        <v>38</v>
      </c>
      <c r="C35" s="2">
        <v>54</v>
      </c>
    </row>
    <row r="36" spans="1:3" ht="18" x14ac:dyDescent="0.35">
      <c r="A36" s="7">
        <v>6</v>
      </c>
      <c r="B36" s="15" t="s">
        <v>39</v>
      </c>
      <c r="C36" s="2">
        <v>48</v>
      </c>
    </row>
    <row r="37" spans="1:3" ht="18" x14ac:dyDescent="0.35">
      <c r="A37" s="7">
        <v>7</v>
      </c>
      <c r="B37" s="15" t="s">
        <v>40</v>
      </c>
      <c r="C37" s="2">
        <v>42</v>
      </c>
    </row>
    <row r="38" spans="1:3" ht="18.75" thickBot="1" x14ac:dyDescent="0.4">
      <c r="A38" s="10">
        <v>8</v>
      </c>
      <c r="B38" s="16" t="s">
        <v>41</v>
      </c>
      <c r="C38" s="3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C3" sqref="C3:C12"/>
    </sheetView>
  </sheetViews>
  <sheetFormatPr defaultRowHeight="15" x14ac:dyDescent="0.25"/>
  <sheetData>
    <row r="1" spans="1:6" ht="15.75" x14ac:dyDescent="0.25">
      <c r="A1" s="23" t="s">
        <v>0</v>
      </c>
      <c r="B1" s="21" t="s">
        <v>1</v>
      </c>
      <c r="C1" s="22"/>
      <c r="F1" s="1" t="s">
        <v>4</v>
      </c>
    </row>
    <row r="2" spans="1:6" ht="16.5" thickBot="1" x14ac:dyDescent="0.3">
      <c r="A2" s="24"/>
      <c r="B2" s="13" t="s">
        <v>2</v>
      </c>
      <c r="C2" s="14" t="s">
        <v>3</v>
      </c>
    </row>
    <row r="3" spans="1:6" ht="15.75" x14ac:dyDescent="0.25">
      <c r="A3" s="4">
        <v>1</v>
      </c>
      <c r="B3" s="5">
        <v>100</v>
      </c>
      <c r="C3" s="6">
        <v>50</v>
      </c>
    </row>
    <row r="4" spans="1:6" ht="15.75" x14ac:dyDescent="0.25">
      <c r="A4" s="7">
        <v>2</v>
      </c>
      <c r="B4" s="8">
        <v>87</v>
      </c>
      <c r="C4" s="9">
        <v>40</v>
      </c>
    </row>
    <row r="5" spans="1:6" ht="15.75" x14ac:dyDescent="0.25">
      <c r="A5" s="7">
        <v>3</v>
      </c>
      <c r="B5" s="8">
        <v>77</v>
      </c>
      <c r="C5" s="9">
        <v>33</v>
      </c>
    </row>
    <row r="6" spans="1:6" ht="15.75" x14ac:dyDescent="0.25">
      <c r="A6" s="7">
        <v>4</v>
      </c>
      <c r="B6" s="8">
        <v>70</v>
      </c>
      <c r="C6" s="9">
        <v>28</v>
      </c>
    </row>
    <row r="7" spans="1:6" ht="15.75" x14ac:dyDescent="0.25">
      <c r="A7" s="7">
        <v>5</v>
      </c>
      <c r="B7" s="8">
        <v>65</v>
      </c>
      <c r="C7" s="9">
        <v>24</v>
      </c>
    </row>
    <row r="8" spans="1:6" ht="15.75" x14ac:dyDescent="0.25">
      <c r="A8" s="7">
        <v>6</v>
      </c>
      <c r="B8" s="8">
        <v>60</v>
      </c>
      <c r="C8" s="9">
        <v>20</v>
      </c>
    </row>
    <row r="9" spans="1:6" ht="15.75" x14ac:dyDescent="0.25">
      <c r="A9" s="7">
        <v>7</v>
      </c>
      <c r="B9" s="8">
        <v>55</v>
      </c>
      <c r="C9" s="9">
        <v>16</v>
      </c>
    </row>
    <row r="10" spans="1:6" ht="15.75" x14ac:dyDescent="0.25">
      <c r="A10" s="7">
        <v>8</v>
      </c>
      <c r="B10" s="8">
        <v>50</v>
      </c>
      <c r="C10" s="9">
        <v>13</v>
      </c>
    </row>
    <row r="11" spans="1:6" ht="15.75" x14ac:dyDescent="0.25">
      <c r="A11" s="7">
        <v>9</v>
      </c>
      <c r="B11" s="8">
        <v>45</v>
      </c>
      <c r="C11" s="9">
        <v>10</v>
      </c>
    </row>
    <row r="12" spans="1:6" ht="15.75" x14ac:dyDescent="0.25">
      <c r="A12" s="7">
        <v>10</v>
      </c>
      <c r="B12" s="8">
        <v>40</v>
      </c>
      <c r="C12" s="9">
        <v>8</v>
      </c>
    </row>
    <row r="13" spans="1:6" ht="15.75" x14ac:dyDescent="0.25">
      <c r="A13" s="7">
        <v>11</v>
      </c>
      <c r="B13" s="8">
        <v>36</v>
      </c>
      <c r="C13" s="9">
        <v>6</v>
      </c>
    </row>
    <row r="14" spans="1:6" ht="15.75" x14ac:dyDescent="0.25">
      <c r="A14" s="7">
        <v>12</v>
      </c>
      <c r="B14" s="8">
        <v>32</v>
      </c>
      <c r="C14" s="9">
        <v>4</v>
      </c>
    </row>
    <row r="15" spans="1:6" ht="15.75" x14ac:dyDescent="0.25">
      <c r="A15" s="7">
        <v>13</v>
      </c>
      <c r="B15" s="8">
        <v>28</v>
      </c>
      <c r="C15" s="9">
        <v>3</v>
      </c>
    </row>
    <row r="16" spans="1:6" ht="15.75" x14ac:dyDescent="0.25">
      <c r="A16" s="7">
        <v>14</v>
      </c>
      <c r="B16" s="8">
        <v>25</v>
      </c>
      <c r="C16" s="9">
        <v>2</v>
      </c>
    </row>
    <row r="17" spans="1:3" ht="15.75" x14ac:dyDescent="0.25">
      <c r="A17" s="7">
        <v>15</v>
      </c>
      <c r="B17" s="8">
        <v>22</v>
      </c>
      <c r="C17" s="9">
        <v>1</v>
      </c>
    </row>
    <row r="18" spans="1:3" ht="15.75" x14ac:dyDescent="0.25">
      <c r="A18" s="7">
        <v>16</v>
      </c>
      <c r="B18" s="8">
        <v>20</v>
      </c>
      <c r="C18" s="9"/>
    </row>
    <row r="19" spans="1:3" ht="15.75" x14ac:dyDescent="0.25">
      <c r="A19" s="7">
        <v>17</v>
      </c>
      <c r="B19" s="8">
        <v>18</v>
      </c>
      <c r="C19" s="9"/>
    </row>
    <row r="20" spans="1:3" ht="15.75" x14ac:dyDescent="0.25">
      <c r="A20" s="7">
        <v>18</v>
      </c>
      <c r="B20" s="8">
        <v>16</v>
      </c>
      <c r="C20" s="9"/>
    </row>
    <row r="21" spans="1:3" ht="15.75" x14ac:dyDescent="0.25">
      <c r="A21" s="7">
        <v>19</v>
      </c>
      <c r="B21" s="8">
        <v>14</v>
      </c>
      <c r="C21" s="9"/>
    </row>
    <row r="22" spans="1:3" ht="15.75" x14ac:dyDescent="0.25">
      <c r="A22" s="7">
        <v>20</v>
      </c>
      <c r="B22" s="8">
        <v>12</v>
      </c>
      <c r="C22" s="9"/>
    </row>
    <row r="23" spans="1:3" ht="15.75" x14ac:dyDescent="0.25">
      <c r="A23" s="7">
        <v>21</v>
      </c>
      <c r="B23" s="8">
        <v>10</v>
      </c>
      <c r="C23" s="9"/>
    </row>
    <row r="24" spans="1:3" ht="15.75" x14ac:dyDescent="0.25">
      <c r="A24" s="7">
        <v>22</v>
      </c>
      <c r="B24" s="8">
        <v>9</v>
      </c>
      <c r="C24" s="9"/>
    </row>
    <row r="25" spans="1:3" ht="15.75" x14ac:dyDescent="0.25">
      <c r="A25" s="7">
        <v>23</v>
      </c>
      <c r="B25" s="8">
        <v>8</v>
      </c>
      <c r="C25" s="9"/>
    </row>
    <row r="26" spans="1:3" ht="15.75" x14ac:dyDescent="0.25">
      <c r="A26" s="7">
        <v>24</v>
      </c>
      <c r="B26" s="8">
        <v>7</v>
      </c>
      <c r="C26" s="9"/>
    </row>
    <row r="27" spans="1:3" ht="15.75" x14ac:dyDescent="0.25">
      <c r="A27" s="7">
        <v>25</v>
      </c>
      <c r="B27" s="8">
        <v>6</v>
      </c>
      <c r="C27" s="9"/>
    </row>
    <row r="28" spans="1:3" ht="15.75" x14ac:dyDescent="0.25">
      <c r="A28" s="7">
        <v>26</v>
      </c>
      <c r="B28" s="8">
        <v>5</v>
      </c>
      <c r="C28" s="9"/>
    </row>
    <row r="29" spans="1:3" ht="15.75" x14ac:dyDescent="0.25">
      <c r="A29" s="7">
        <v>27</v>
      </c>
      <c r="B29" s="8">
        <v>4</v>
      </c>
      <c r="C29" s="9"/>
    </row>
    <row r="30" spans="1:3" ht="15.75" x14ac:dyDescent="0.25">
      <c r="A30" s="7">
        <v>28</v>
      </c>
      <c r="B30" s="8">
        <v>3</v>
      </c>
      <c r="C30" s="9"/>
    </row>
    <row r="31" spans="1:3" ht="15.75" x14ac:dyDescent="0.25">
      <c r="A31" s="7">
        <v>29</v>
      </c>
      <c r="B31" s="8">
        <v>2</v>
      </c>
      <c r="C31" s="9"/>
    </row>
    <row r="32" spans="1:3" ht="16.5" thickBot="1" x14ac:dyDescent="0.3">
      <c r="A32" s="10">
        <v>30</v>
      </c>
      <c r="B32" s="11">
        <v>1</v>
      </c>
      <c r="C32" s="12"/>
    </row>
  </sheetData>
  <mergeCells count="2">
    <mergeCell ref="B1:C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Общее</vt:lpstr>
      <vt:lpstr>Рейтинг 4 этапа</vt:lpstr>
      <vt:lpstr>Рейтинг за 3 этапа</vt:lpstr>
      <vt:lpstr>Очки за место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Лилия</dc:creator>
  <cp:lastModifiedBy>Лилия</cp:lastModifiedBy>
  <dcterms:created xsi:type="dcterms:W3CDTF">2014-08-24T18:43:40Z</dcterms:created>
  <dcterms:modified xsi:type="dcterms:W3CDTF">2014-09-03T05:31:25Z</dcterms:modified>
</cp:coreProperties>
</file>